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e57fd6c1160478/Escritorio/"/>
    </mc:Choice>
  </mc:AlternateContent>
  <xr:revisionPtr revIDLastSave="0" documentId="8_{F78F9A5C-328B-4989-B5DE-E16725B07C2C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Hoja1" sheetId="1" r:id="rId1"/>
    <sheet name="Hoja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1" i="2" l="1"/>
  <c r="D45" i="2"/>
  <c r="O38" i="2"/>
  <c r="O35" i="2"/>
  <c r="B43" i="2" s="1"/>
  <c r="F50" i="2" s="1"/>
  <c r="K35" i="2"/>
  <c r="D27" i="2"/>
  <c r="C27" i="2"/>
  <c r="D26" i="2"/>
  <c r="C26" i="2"/>
  <c r="E25" i="2"/>
  <c r="D25" i="2"/>
  <c r="C25" i="2"/>
  <c r="I11" i="2"/>
  <c r="D45" i="1"/>
  <c r="C42" i="1"/>
  <c r="D39" i="1"/>
  <c r="D32" i="1"/>
  <c r="L29" i="1"/>
  <c r="J29" i="1"/>
  <c r="H29" i="1"/>
  <c r="F29" i="1"/>
  <c r="D24" i="1"/>
  <c r="C24" i="1"/>
  <c r="G32" i="1" s="1"/>
  <c r="D23" i="1"/>
  <c r="C23" i="1"/>
  <c r="E22" i="1"/>
  <c r="B32" i="1" s="1"/>
  <c r="D22" i="1"/>
  <c r="C22" i="1"/>
  <c r="C29" i="1" s="1"/>
  <c r="I11" i="1"/>
  <c r="E23" i="1" s="1"/>
  <c r="E32" i="1" s="1"/>
  <c r="E27" i="2" l="1"/>
  <c r="I12" i="1"/>
  <c r="A32" i="1"/>
  <c r="E26" i="2"/>
  <c r="I48" i="2"/>
  <c r="F36" i="1"/>
  <c r="I12" i="2"/>
  <c r="F16" i="1" l="1"/>
  <c r="E24" i="1"/>
  <c r="H32" i="1" s="1"/>
  <c r="L32" i="1" s="1"/>
  <c r="I42" i="1" l="1"/>
  <c r="B37" i="1"/>
  <c r="G44" i="1" s="1"/>
</calcChain>
</file>

<file path=xl/sharedStrings.xml><?xml version="1.0" encoding="utf-8"?>
<sst xmlns="http://schemas.openxmlformats.org/spreadsheetml/2006/main" count="128" uniqueCount="65">
  <si>
    <t xml:space="preserve">CÓMO CALCULAR LA VARIACIÓN DE LA JUBILACIÓN NOMINAL  </t>
  </si>
  <si>
    <t>Y LA VARIACIÓN DEL PODER ADQUISITIVO</t>
  </si>
  <si>
    <t>Nota: planilla para ser calculada con posterioridad a cada reajuste trimestral o para efectuar simulación</t>
  </si>
  <si>
    <t>Nota: incorporar datos únicamente en las celdas pintadas</t>
  </si>
  <si>
    <t>Fecha de cálculo (dd;mm;año):</t>
  </si>
  <si>
    <t>Indice Inflación del último trimestre (los índices están indicados en %)</t>
  </si>
  <si>
    <t>A fin del mes de:            </t>
  </si>
  <si>
    <t>enero</t>
  </si>
  <si>
    <t>es:</t>
  </si>
  <si>
    <t>febrero</t>
  </si>
  <si>
    <t>acumulada en los dos meses:</t>
  </si>
  <si>
    <t>marzo</t>
  </si>
  <si>
    <t>acumulada en el trimestre:</t>
  </si>
  <si>
    <t xml:space="preserve">       </t>
  </si>
  <si>
    <t xml:space="preserve">Aumento otorgado </t>
  </si>
  <si>
    <t>diferencia (en contra/a favor) del jubilado/a :</t>
  </si>
  <si>
    <t xml:space="preserve">Pero además hay pérdida frente a la inflación en cada mes hasta que se efectúa el reajuste </t>
  </si>
  <si>
    <t xml:space="preserve">Consideremos durante cada mes tan solo la mitad de la inflación, dado que el índice mide la acumulada hasta el último día </t>
  </si>
  <si>
    <t>del mes mientras que los gastos se reparten entre el primero y el último día</t>
  </si>
  <si>
    <t xml:space="preserve">promedio de  </t>
  </si>
  <si>
    <t>(índice primer mes más acumulado segundo mes)/2</t>
  </si>
  <si>
    <t>(acumulado segundo mes más acumulado tercer mes)/2</t>
  </si>
  <si>
    <t>Supongamos como fecha de cobro el 30 de cada mes y el valor de la jubilación igual a 100 $ en el mes anterior al trimestre</t>
  </si>
  <si>
    <t xml:space="preserve">en el trimestre cobré ($) </t>
  </si>
  <si>
    <t xml:space="preserve">100 a fin de </t>
  </si>
  <si>
    <t xml:space="preserve">´+100  a fin de </t>
  </si>
  <si>
    <t>`+</t>
  </si>
  <si>
    <t xml:space="preserve">a fin de </t>
  </si>
  <si>
    <t>Total.</t>
  </si>
  <si>
    <t>en el mismo lapso, considerando la inflación media del mes necesité ($) para conservar el poder adquisitivo</t>
  </si>
  <si>
    <t>Total:</t>
  </si>
  <si>
    <t xml:space="preserve"> pero cobré una cifra distinta</t>
  </si>
  <si>
    <t xml:space="preserve"> </t>
  </si>
  <si>
    <t xml:space="preserve">Esto significa que, con el aumento en  </t>
  </si>
  <si>
    <t xml:space="preserve">lo que efectivamente cobré en el trimestre, con respecto a la inflación </t>
  </si>
  <si>
    <t>resulta</t>
  </si>
  <si>
    <t>El aumento nominal del %</t>
  </si>
  <si>
    <t>señalado al principio, resulta engañoso si de mantener el poder adquisitivo se trata</t>
  </si>
  <si>
    <t xml:space="preserve">terminé </t>
  </si>
  <si>
    <t xml:space="preserve">con una variación en mi jubilación mensual del </t>
  </si>
  <si>
    <t>Pero en los tres meses perdí el equivalente al %</t>
  </si>
  <si>
    <t xml:space="preserve">de la jubilación que tenía en </t>
  </si>
  <si>
    <t>Nota: planilla para ser calculada con posterioridad a cada reajuste semestral o para efectuar simulación</t>
  </si>
  <si>
    <t>abril</t>
  </si>
  <si>
    <t>mayo</t>
  </si>
  <si>
    <t>junio</t>
  </si>
  <si>
    <t>julio</t>
  </si>
  <si>
    <t>acumulada en el cuatrimestre:</t>
  </si>
  <si>
    <t>agosto</t>
  </si>
  <si>
    <t>acumulada en los 5 meses:</t>
  </si>
  <si>
    <t>setiembre</t>
  </si>
  <si>
    <t>acumulada en el semestre:</t>
  </si>
  <si>
    <t>Aumento otorgado en</t>
  </si>
  <si>
    <t xml:space="preserve">Consideremos durante cada mes tan sólo la mitad de la inflación, dado que el índice mide la acumulada hasta el último día </t>
  </si>
  <si>
    <t>(acumulado tercer mes más acumulado cuarto mes)/2</t>
  </si>
  <si>
    <t>(acumulado cuarto mes más acumulado quinto mes)/2</t>
  </si>
  <si>
    <t>(acumulado quinto mes más acumulado sexto mes)/2</t>
  </si>
  <si>
    <t>Supongamos como fecha de cobro el 30 de cada mes y el valor de la jubilación igual a 100 $ en el mes anterior al semestre</t>
  </si>
  <si>
    <t xml:space="preserve">en el semestre cobré ($) </t>
  </si>
  <si>
    <t xml:space="preserve">+100 a fin de </t>
  </si>
  <si>
    <t xml:space="preserve">+100 a fin </t>
  </si>
  <si>
    <t xml:space="preserve">Esto significa que, con el aumento en </t>
  </si>
  <si>
    <t>lo que efectivamente cobré en el semestre, con respecto a la inflación</t>
  </si>
  <si>
    <t>Pero en los seis meses perdí el equivalente al %</t>
  </si>
  <si>
    <t xml:space="preserve">del sueldo que tenía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</si>
</sst>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sz val="14"/>
      <color rgb="FFFF333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" fontId="1" fillId="2" borderId="1" xfId="0" applyNumberFormat="1" applyFont="1" applyFill="1" applyBorder="1"/>
    <xf numFmtId="164" fontId="3" fillId="2" borderId="1" xfId="0" applyNumberFormat="1" applyFont="1" applyFill="1" applyBorder="1"/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164" fontId="1" fillId="2" borderId="0" xfId="0" applyNumberFormat="1" applyFont="1" applyFill="1"/>
    <xf numFmtId="164" fontId="3" fillId="2" borderId="0" xfId="0" applyNumberFormat="1" applyFont="1" applyFill="1"/>
    <xf numFmtId="164" fontId="5" fillId="0" borderId="0" xfId="0" applyNumberFormat="1" applyFont="1" applyAlignment="1">
      <alignment vertical="center"/>
    </xf>
    <xf numFmtId="0" fontId="1" fillId="0" borderId="0" xfId="0" applyFont="1"/>
    <xf numFmtId="164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opLeftCell="A49" zoomScale="120" zoomScaleNormal="120" workbookViewId="0">
      <selection activeCell="A5" sqref="A5"/>
    </sheetView>
  </sheetViews>
  <sheetFormatPr baseColWidth="10" defaultColWidth="9.140625" defaultRowHeight="15" x14ac:dyDescent="0.25"/>
  <cols>
    <col min="1" max="7" width="10.7109375" customWidth="1"/>
    <col min="8" max="8" width="12.140625" customWidth="1"/>
    <col min="9" max="13" width="10.7109375" customWidth="1"/>
    <col min="14" max="1025" width="10.5703125" customWidth="1"/>
  </cols>
  <sheetData>
    <row r="1" spans="1:18" ht="20.10000000000000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spans="1:18" ht="20.100000000000001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  <c r="O2" s="4"/>
      <c r="P2" s="4"/>
      <c r="Q2" s="4"/>
      <c r="R2" s="4"/>
    </row>
    <row r="3" spans="1:18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  <c r="P3" s="4"/>
      <c r="Q3" s="4"/>
      <c r="R3" s="4"/>
    </row>
    <row r="4" spans="1:18" ht="20.100000000000001" customHeight="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O4" s="4"/>
      <c r="P4" s="4"/>
      <c r="Q4" s="4"/>
      <c r="R4" s="4"/>
    </row>
    <row r="5" spans="1:18" ht="20.100000000000001" customHeight="1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  <c r="P5" s="4"/>
      <c r="Q5" s="4"/>
      <c r="R5" s="4"/>
    </row>
    <row r="6" spans="1:18" ht="20.10000000000000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  <c r="P6" s="4"/>
      <c r="Q6" s="4"/>
      <c r="R6" s="4"/>
    </row>
    <row r="7" spans="1:18" ht="20.100000000000001" customHeight="1" x14ac:dyDescent="0.25">
      <c r="A7" s="1" t="s">
        <v>4</v>
      </c>
      <c r="B7" s="2"/>
      <c r="E7" s="5">
        <v>15</v>
      </c>
      <c r="F7" s="5">
        <v>4</v>
      </c>
      <c r="G7" s="5">
        <v>2022</v>
      </c>
      <c r="H7" s="2"/>
      <c r="I7" s="2"/>
      <c r="J7" s="2"/>
      <c r="K7" s="2"/>
      <c r="L7" s="2"/>
      <c r="M7" s="3"/>
      <c r="N7" s="4"/>
      <c r="O7" s="4"/>
      <c r="P7" s="4"/>
      <c r="Q7" s="4"/>
      <c r="R7" s="4"/>
    </row>
    <row r="8" spans="1:18" ht="20.100000000000001" customHeight="1" x14ac:dyDescent="0.25">
      <c r="A8" s="1"/>
      <c r="B8" s="2"/>
      <c r="E8" s="2"/>
      <c r="F8" s="2"/>
      <c r="H8" s="2"/>
      <c r="I8" s="2"/>
      <c r="J8" s="2"/>
      <c r="K8" s="2"/>
      <c r="L8" s="2"/>
      <c r="M8" s="3"/>
      <c r="N8" s="4"/>
      <c r="O8" s="4"/>
      <c r="P8" s="4"/>
      <c r="Q8" s="4"/>
      <c r="R8" s="4"/>
    </row>
    <row r="9" spans="1:18" ht="20.100000000000001" customHeight="1" x14ac:dyDescent="0.25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4"/>
      <c r="O9" s="4"/>
      <c r="P9" s="4"/>
      <c r="Q9" s="4"/>
      <c r="R9" s="4"/>
    </row>
    <row r="10" spans="1:18" ht="20.100000000000001" customHeight="1" x14ac:dyDescent="0.3">
      <c r="A10" s="1" t="s">
        <v>6</v>
      </c>
      <c r="B10" s="2"/>
      <c r="C10" s="6" t="s">
        <v>7</v>
      </c>
      <c r="D10" s="7" t="s">
        <v>8</v>
      </c>
      <c r="E10" s="8">
        <v>3.9</v>
      </c>
      <c r="F10" s="2"/>
      <c r="G10" s="2"/>
      <c r="H10" s="2"/>
      <c r="I10" s="2"/>
      <c r="J10" s="2"/>
      <c r="K10" s="2"/>
      <c r="L10" s="2"/>
      <c r="M10" s="3"/>
      <c r="N10" s="4"/>
      <c r="O10" s="4"/>
      <c r="P10" s="4"/>
      <c r="Q10" s="4"/>
      <c r="R10" s="4"/>
    </row>
    <row r="11" spans="1:18" ht="20.100000000000001" customHeight="1" x14ac:dyDescent="0.3">
      <c r="A11" s="1" t="s">
        <v>6</v>
      </c>
      <c r="B11" s="2"/>
      <c r="C11" s="6" t="s">
        <v>9</v>
      </c>
      <c r="D11" s="7" t="s">
        <v>8</v>
      </c>
      <c r="E11" s="8">
        <v>4.7</v>
      </c>
      <c r="F11" s="2" t="s">
        <v>10</v>
      </c>
      <c r="G11" s="2"/>
      <c r="H11" s="2"/>
      <c r="I11" s="2">
        <f>E10+E11+E10*E11/100</f>
        <v>8.7833000000000006</v>
      </c>
      <c r="J11" s="2"/>
      <c r="K11" s="2"/>
      <c r="L11" s="2"/>
      <c r="M11" s="3"/>
      <c r="N11" s="4"/>
      <c r="O11" s="4"/>
      <c r="P11" s="4"/>
      <c r="Q11" s="4"/>
      <c r="R11" s="4"/>
    </row>
    <row r="12" spans="1:18" ht="20.100000000000001" customHeight="1" x14ac:dyDescent="0.3">
      <c r="A12" s="1" t="s">
        <v>6</v>
      </c>
      <c r="B12" s="2"/>
      <c r="C12" s="6" t="s">
        <v>11</v>
      </c>
      <c r="D12" s="7" t="s">
        <v>8</v>
      </c>
      <c r="E12" s="8">
        <v>6.7</v>
      </c>
      <c r="F12" s="2" t="s">
        <v>12</v>
      </c>
      <c r="G12" s="2"/>
      <c r="H12" s="2"/>
      <c r="I12" s="2">
        <f>+I11+E12+I11*E12/100</f>
        <v>16.071781099999999</v>
      </c>
      <c r="J12" s="2"/>
      <c r="K12" s="2"/>
      <c r="L12" s="2"/>
      <c r="M12" s="3"/>
      <c r="N12" s="4"/>
      <c r="O12" s="4"/>
      <c r="P12" s="4"/>
      <c r="Q12" s="4"/>
      <c r="R12" s="4"/>
    </row>
    <row r="13" spans="1:18" ht="20.100000000000001" customHeight="1" x14ac:dyDescent="0.25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4"/>
      <c r="O13" s="4"/>
      <c r="P13" s="4"/>
      <c r="Q13" s="4"/>
      <c r="R13" s="4"/>
    </row>
    <row r="14" spans="1:18" ht="20.100000000000001" customHeight="1" x14ac:dyDescent="0.25">
      <c r="A14" s="1" t="s">
        <v>14</v>
      </c>
      <c r="B14" s="2"/>
      <c r="C14" s="2"/>
      <c r="D14" s="2"/>
      <c r="E14" s="9">
        <v>12.28</v>
      </c>
      <c r="F14" s="2"/>
      <c r="G14" s="2"/>
      <c r="H14" s="2"/>
      <c r="I14" s="2"/>
      <c r="J14" s="2"/>
      <c r="K14" s="2"/>
      <c r="L14" s="2"/>
      <c r="M14" s="3"/>
      <c r="N14" s="4"/>
      <c r="O14" s="4"/>
      <c r="P14" s="4"/>
      <c r="Q14" s="4"/>
      <c r="R14" s="4"/>
    </row>
    <row r="15" spans="1:18" ht="20.100000000000001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4"/>
      <c r="O15" s="4"/>
      <c r="P15" s="4"/>
      <c r="Q15" s="4"/>
      <c r="R15" s="4"/>
    </row>
    <row r="16" spans="1:18" ht="20.100000000000001" customHeight="1" x14ac:dyDescent="0.25">
      <c r="A16" s="1" t="s">
        <v>15</v>
      </c>
      <c r="B16" s="2"/>
      <c r="C16" s="2"/>
      <c r="D16" s="2"/>
      <c r="E16" s="2"/>
      <c r="F16" s="2">
        <f>+E14-I12</f>
        <v>-3.7917810999999997</v>
      </c>
      <c r="G16" s="2"/>
      <c r="H16" s="2"/>
      <c r="I16" s="2"/>
      <c r="J16" s="2"/>
      <c r="K16" s="2"/>
      <c r="L16" s="2"/>
      <c r="M16" s="3"/>
      <c r="N16" s="4"/>
      <c r="O16" s="4"/>
      <c r="P16" s="4"/>
      <c r="Q16" s="4"/>
      <c r="R16" s="4"/>
    </row>
    <row r="17" spans="1:18" ht="20.100000000000001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4"/>
      <c r="O17" s="4"/>
      <c r="P17" s="4"/>
      <c r="Q17" s="4"/>
      <c r="R17" s="4"/>
    </row>
    <row r="18" spans="1:18" ht="20.100000000000001" customHeight="1" x14ac:dyDescent="0.25">
      <c r="A18" s="10" t="s">
        <v>16</v>
      </c>
      <c r="B18" s="11"/>
      <c r="C18" s="11"/>
      <c r="D18" s="11"/>
      <c r="E18" s="11"/>
      <c r="F18" s="11"/>
      <c r="G18" s="2"/>
      <c r="H18" s="2"/>
      <c r="I18" s="2"/>
      <c r="J18" s="2"/>
      <c r="K18" s="2"/>
      <c r="L18" s="2"/>
      <c r="M18" s="3"/>
      <c r="N18" s="4"/>
      <c r="O18" s="4"/>
      <c r="P18" s="4"/>
      <c r="Q18" s="4"/>
      <c r="R18" s="4"/>
    </row>
    <row r="19" spans="1:18" ht="20.100000000000001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4"/>
      <c r="O19" s="4"/>
      <c r="P19" s="4"/>
      <c r="Q19" s="4"/>
      <c r="R19" s="4"/>
    </row>
    <row r="20" spans="1:18" ht="20.100000000000001" customHeight="1" x14ac:dyDescent="0.25">
      <c r="A20" s="1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4"/>
      <c r="P20" s="4"/>
      <c r="Q20" s="4"/>
      <c r="R20" s="4"/>
    </row>
    <row r="21" spans="1:18" ht="20.100000000000001" customHeight="1" x14ac:dyDescent="0.25">
      <c r="A21" s="1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4"/>
      <c r="O21" s="4"/>
      <c r="P21" s="4"/>
      <c r="Q21" s="4"/>
      <c r="R21" s="4"/>
    </row>
    <row r="22" spans="1:18" ht="20.100000000000001" customHeight="1" x14ac:dyDescent="0.3">
      <c r="A22" s="1" t="s">
        <v>19</v>
      </c>
      <c r="B22" s="2"/>
      <c r="C22" s="12" t="str">
        <f t="shared" ref="C22:D24" si="0">C10</f>
        <v>enero</v>
      </c>
      <c r="D22" s="2" t="str">
        <f t="shared" si="0"/>
        <v>es:</v>
      </c>
      <c r="E22" s="2">
        <f>+E10/2</f>
        <v>1.95</v>
      </c>
      <c r="F22" s="2"/>
      <c r="G22" s="2"/>
      <c r="H22" s="2"/>
      <c r="I22" s="2"/>
      <c r="J22" s="2"/>
      <c r="K22" s="2"/>
      <c r="L22" s="2"/>
      <c r="M22" s="3"/>
      <c r="N22" s="4"/>
      <c r="O22" s="4"/>
      <c r="P22" s="4"/>
      <c r="Q22" s="4"/>
      <c r="R22" s="4"/>
    </row>
    <row r="23" spans="1:18" ht="20.100000000000001" customHeight="1" x14ac:dyDescent="0.3">
      <c r="A23" s="1" t="s">
        <v>19</v>
      </c>
      <c r="B23" s="2"/>
      <c r="C23" s="12" t="str">
        <f t="shared" si="0"/>
        <v>febrero</v>
      </c>
      <c r="D23" s="2" t="str">
        <f t="shared" si="0"/>
        <v>es:</v>
      </c>
      <c r="E23" s="2">
        <f>+(E10+I11)/2</f>
        <v>6.3416500000000005</v>
      </c>
      <c r="F23" s="2" t="s">
        <v>20</v>
      </c>
      <c r="G23" s="13"/>
      <c r="H23" s="2"/>
      <c r="I23" s="2"/>
      <c r="J23" s="2"/>
      <c r="K23" s="2"/>
      <c r="L23" s="2"/>
      <c r="M23" s="3"/>
      <c r="N23" s="4"/>
      <c r="O23" s="4"/>
      <c r="P23" s="4"/>
      <c r="Q23" s="4"/>
      <c r="R23" s="4"/>
    </row>
    <row r="24" spans="1:18" ht="20.100000000000001" customHeight="1" x14ac:dyDescent="0.3">
      <c r="A24" s="1" t="s">
        <v>19</v>
      </c>
      <c r="B24" s="2"/>
      <c r="C24" s="12" t="str">
        <f t="shared" si="0"/>
        <v>marzo</v>
      </c>
      <c r="D24" s="2" t="str">
        <f t="shared" si="0"/>
        <v>es:</v>
      </c>
      <c r="E24" s="2">
        <f>+(I11+I12)/2</f>
        <v>12.42754055</v>
      </c>
      <c r="F24" s="2" t="s">
        <v>21</v>
      </c>
      <c r="H24" s="2"/>
      <c r="I24" s="2"/>
      <c r="J24" s="2"/>
      <c r="K24" s="2"/>
      <c r="L24" s="2"/>
      <c r="M24" s="3"/>
      <c r="N24" s="4"/>
      <c r="O24" s="4"/>
      <c r="P24" s="4"/>
      <c r="Q24" s="4"/>
      <c r="R24" s="4"/>
    </row>
    <row r="25" spans="1:18" ht="20.100000000000001" customHeight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4"/>
      <c r="P25" s="4"/>
      <c r="Q25" s="4"/>
      <c r="R25" s="4"/>
    </row>
    <row r="26" spans="1:18" ht="20.100000000000001" customHeight="1" x14ac:dyDescent="0.25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"/>
      <c r="O26" s="4"/>
      <c r="P26" s="4"/>
      <c r="Q26" s="4"/>
      <c r="R26" s="4"/>
    </row>
    <row r="27" spans="1:18" ht="20.100000000000001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"/>
      <c r="O27" s="4"/>
      <c r="P27" s="4"/>
      <c r="Q27" s="4"/>
      <c r="R27" s="4"/>
    </row>
    <row r="28" spans="1:18" ht="20.100000000000001" customHeight="1" x14ac:dyDescent="0.25">
      <c r="A28" s="1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4"/>
      <c r="O28" s="4"/>
      <c r="P28" s="4"/>
      <c r="Q28" s="4"/>
      <c r="R28" s="4"/>
    </row>
    <row r="29" spans="1:18" ht="20.100000000000001" customHeight="1" x14ac:dyDescent="0.25">
      <c r="A29" s="1" t="s">
        <v>24</v>
      </c>
      <c r="B29" s="2"/>
      <c r="C29" s="2" t="str">
        <f>$C$22</f>
        <v>enero</v>
      </c>
      <c r="D29" s="2" t="s">
        <v>25</v>
      </c>
      <c r="E29" s="2"/>
      <c r="F29" s="2" t="str">
        <f>$C$23</f>
        <v>febrero</v>
      </c>
      <c r="G29" s="7" t="s">
        <v>26</v>
      </c>
      <c r="H29" s="2">
        <f>100+E14</f>
        <v>112.28</v>
      </c>
      <c r="I29" s="2" t="s">
        <v>27</v>
      </c>
      <c r="J29" s="2" t="str">
        <f>$C$24</f>
        <v>marzo</v>
      </c>
      <c r="K29" s="2" t="s">
        <v>28</v>
      </c>
      <c r="L29" s="2">
        <f>200+H29</f>
        <v>312.27999999999997</v>
      </c>
      <c r="M29" s="3"/>
      <c r="N29" s="4"/>
      <c r="O29" s="4"/>
      <c r="P29" s="4"/>
      <c r="Q29" s="4"/>
      <c r="R29" s="4"/>
    </row>
    <row r="30" spans="1:18" ht="20.100000000000001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4"/>
      <c r="O30" s="4"/>
      <c r="P30" s="4"/>
      <c r="Q30" s="4"/>
      <c r="R30" s="4"/>
    </row>
    <row r="31" spans="1:18" ht="20.100000000000001" customHeight="1" x14ac:dyDescent="0.25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4"/>
      <c r="O31" s="4"/>
      <c r="P31" s="4"/>
      <c r="Q31" s="4"/>
      <c r="R31" s="4"/>
    </row>
    <row r="32" spans="1:18" ht="20.100000000000001" customHeight="1" x14ac:dyDescent="0.25">
      <c r="A32" s="1" t="str">
        <f>$C$22</f>
        <v>enero</v>
      </c>
      <c r="B32" s="2">
        <f>100+E22</f>
        <v>101.95</v>
      </c>
      <c r="C32" s="2"/>
      <c r="D32" s="2" t="str">
        <f>$C$23</f>
        <v>febrero</v>
      </c>
      <c r="E32" s="2">
        <f>100+E23</f>
        <v>106.34165</v>
      </c>
      <c r="F32" s="2"/>
      <c r="G32" s="2" t="str">
        <f>$C$24</f>
        <v>marzo</v>
      </c>
      <c r="H32" s="2">
        <f>100+E24</f>
        <v>112.42754055</v>
      </c>
      <c r="I32" s="2"/>
      <c r="J32" s="2"/>
      <c r="K32" s="2" t="s">
        <v>30</v>
      </c>
      <c r="L32" s="2">
        <f>+B32+E32+H32</f>
        <v>320.71919055000001</v>
      </c>
      <c r="M32" s="3"/>
      <c r="N32" s="4"/>
      <c r="O32" s="4"/>
      <c r="P32" s="4"/>
      <c r="Q32" s="4"/>
      <c r="R32" s="4"/>
    </row>
    <row r="33" spans="1:18" ht="20.100000000000001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4"/>
      <c r="O33" s="4"/>
      <c r="P33" s="4"/>
      <c r="Q33" s="4"/>
      <c r="R33" s="4"/>
    </row>
    <row r="34" spans="1:18" ht="20.100000000000001" customHeight="1" x14ac:dyDescent="0.25">
      <c r="A34" s="1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4"/>
      <c r="O34" s="4"/>
      <c r="P34" s="4"/>
      <c r="Q34" s="4"/>
      <c r="R34" s="4"/>
    </row>
    <row r="35" spans="1:18" ht="20.100000000000001" customHeight="1" x14ac:dyDescent="0.25">
      <c r="A35" s="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4"/>
      <c r="O35" s="4"/>
      <c r="P35" s="4"/>
      <c r="Q35" s="4"/>
      <c r="R35" s="4"/>
    </row>
    <row r="36" spans="1:18" ht="20.100000000000001" customHeight="1" x14ac:dyDescent="0.25">
      <c r="A36" s="1" t="s">
        <v>33</v>
      </c>
      <c r="B36" s="2"/>
      <c r="C36" s="2"/>
      <c r="D36" s="2"/>
      <c r="E36" s="2"/>
      <c r="F36" s="2" t="str">
        <f>$C$24</f>
        <v>marzo</v>
      </c>
      <c r="G36" s="2" t="s">
        <v>34</v>
      </c>
      <c r="H36" s="2"/>
      <c r="I36" s="2"/>
      <c r="J36" s="2"/>
      <c r="K36" s="2"/>
      <c r="L36" s="2"/>
      <c r="M36" s="3"/>
      <c r="N36" s="4"/>
      <c r="O36" s="4"/>
      <c r="P36" s="4"/>
      <c r="Q36" s="4"/>
      <c r="R36" s="4"/>
    </row>
    <row r="37" spans="1:18" ht="20.100000000000001" customHeight="1" x14ac:dyDescent="0.25">
      <c r="A37" s="1" t="s">
        <v>35</v>
      </c>
      <c r="B37" s="1">
        <f>+L29-L32</f>
        <v>-8.4391905500000348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4"/>
      <c r="O37" s="4"/>
      <c r="P37" s="4"/>
      <c r="Q37" s="4"/>
      <c r="R37" s="4"/>
    </row>
    <row r="38" spans="1:18" ht="20.100000000000001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4"/>
      <c r="O38" s="4"/>
      <c r="P38" s="4"/>
      <c r="Q38" s="4"/>
      <c r="R38" s="4"/>
    </row>
    <row r="39" spans="1:18" ht="20.100000000000001" customHeight="1" x14ac:dyDescent="0.25">
      <c r="A39" s="1" t="s">
        <v>36</v>
      </c>
      <c r="B39" s="2"/>
      <c r="C39" s="2"/>
      <c r="D39" s="14">
        <f>$E$14</f>
        <v>12.28</v>
      </c>
      <c r="E39" s="2"/>
      <c r="F39" s="2"/>
      <c r="G39" s="2"/>
      <c r="H39" s="2"/>
      <c r="I39" s="2"/>
      <c r="J39" s="2"/>
      <c r="K39" s="2"/>
      <c r="L39" s="2"/>
      <c r="M39" s="3"/>
      <c r="N39" s="4"/>
      <c r="O39" s="4"/>
      <c r="P39" s="4"/>
      <c r="Q39" s="4"/>
      <c r="R39" s="4"/>
    </row>
    <row r="40" spans="1:18" ht="20.100000000000001" customHeight="1" x14ac:dyDescent="0.25">
      <c r="A40" s="1" t="s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4"/>
      <c r="O40" s="4"/>
      <c r="P40" s="4"/>
      <c r="Q40" s="4"/>
      <c r="R40" s="4"/>
    </row>
    <row r="41" spans="1:18" ht="20.100000000000001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4"/>
      <c r="O41" s="4"/>
      <c r="P41" s="4"/>
      <c r="Q41" s="4"/>
      <c r="R41" s="4"/>
    </row>
    <row r="42" spans="1:18" ht="18.75" x14ac:dyDescent="0.3">
      <c r="A42" s="2" t="s">
        <v>38</v>
      </c>
      <c r="B42" s="12"/>
      <c r="C42" s="2" t="str">
        <f>$C$12</f>
        <v>marzo</v>
      </c>
      <c r="D42" s="2" t="s">
        <v>39</v>
      </c>
      <c r="E42" s="2"/>
      <c r="F42" s="12"/>
      <c r="G42" s="12"/>
      <c r="H42" s="12"/>
      <c r="I42" s="15">
        <f>+L29/L32-1</f>
        <v>-2.6313332032073644E-2</v>
      </c>
      <c r="J42" s="12"/>
      <c r="K42" s="12"/>
      <c r="L42" s="12"/>
      <c r="M42" s="13"/>
    </row>
    <row r="43" spans="1:18" ht="18.75" x14ac:dyDescent="0.3">
      <c r="A43" s="2"/>
      <c r="B43" s="2"/>
      <c r="C43" s="2"/>
      <c r="D43" s="2"/>
      <c r="E43" s="2"/>
      <c r="F43" s="12"/>
      <c r="G43" s="12"/>
      <c r="H43" s="12"/>
      <c r="I43" s="12"/>
      <c r="J43" s="12"/>
      <c r="K43" s="12"/>
      <c r="L43" s="12"/>
      <c r="M43" s="13"/>
    </row>
    <row r="44" spans="1:18" ht="18" x14ac:dyDescent="0.25">
      <c r="A44" s="1" t="s">
        <v>40</v>
      </c>
      <c r="B44" s="2"/>
      <c r="C44" s="2"/>
      <c r="D44" s="2"/>
      <c r="E44" s="2"/>
      <c r="G44" s="2">
        <f>$B$37</f>
        <v>-8.4391905500000348</v>
      </c>
    </row>
    <row r="45" spans="1:18" ht="18" x14ac:dyDescent="0.25">
      <c r="A45" s="2" t="s">
        <v>41</v>
      </c>
      <c r="B45" s="2"/>
      <c r="C45" s="2"/>
      <c r="D45" s="2" t="str">
        <f>$C$10</f>
        <v>enero</v>
      </c>
      <c r="E45" s="2"/>
      <c r="F45" s="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tabSelected="1" topLeftCell="A20" zoomScale="75" zoomScaleNormal="75" workbookViewId="0">
      <selection activeCell="O23" sqref="O23"/>
    </sheetView>
  </sheetViews>
  <sheetFormatPr baseColWidth="10" defaultColWidth="9.140625" defaultRowHeight="15" x14ac:dyDescent="0.25"/>
  <cols>
    <col min="1" max="1" width="15.5703125" customWidth="1"/>
    <col min="2" max="2" width="10.5703125" customWidth="1"/>
    <col min="3" max="3" width="16.85546875" customWidth="1"/>
    <col min="4" max="4" width="13.7109375" customWidth="1"/>
    <col min="5" max="5" width="16.7109375" customWidth="1"/>
    <col min="6" max="6" width="10" customWidth="1"/>
    <col min="7" max="7" width="17.28515625" customWidth="1"/>
    <col min="8" max="8" width="10.5703125" customWidth="1"/>
    <col min="9" max="9" width="23.7109375" customWidth="1"/>
    <col min="10" max="11" width="10.5703125" customWidth="1"/>
    <col min="12" max="12" width="13.28515625" customWidth="1"/>
    <col min="13" max="13" width="13.7109375" customWidth="1"/>
    <col min="14" max="1025" width="10.570312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1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1:15" ht="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8" x14ac:dyDescent="0.25">
      <c r="A4" s="1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</row>
    <row r="5" spans="1:15" ht="18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</row>
    <row r="6" spans="1:15" ht="18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/>
    </row>
    <row r="7" spans="1:15" ht="18" x14ac:dyDescent="0.25">
      <c r="A7" s="1" t="s">
        <v>4</v>
      </c>
      <c r="B7" s="2"/>
      <c r="E7" s="5">
        <v>15</v>
      </c>
      <c r="F7" s="5">
        <v>10</v>
      </c>
      <c r="G7" s="5">
        <v>2022</v>
      </c>
      <c r="H7" s="2"/>
      <c r="I7" s="2"/>
      <c r="J7" s="2"/>
      <c r="K7" s="2"/>
      <c r="L7" s="2"/>
      <c r="M7" s="2"/>
      <c r="N7" s="3"/>
      <c r="O7" s="4"/>
    </row>
    <row r="8" spans="1:15" ht="18" x14ac:dyDescent="0.25">
      <c r="A8" s="1"/>
      <c r="B8" s="2"/>
      <c r="E8" s="2"/>
      <c r="F8" s="2"/>
      <c r="H8" s="2"/>
      <c r="I8" s="2"/>
      <c r="J8" s="2"/>
      <c r="K8" s="2"/>
      <c r="L8" s="2"/>
      <c r="M8" s="2"/>
      <c r="N8" s="3"/>
      <c r="O8" s="4"/>
    </row>
    <row r="9" spans="1:15" ht="18" x14ac:dyDescent="0.25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</row>
    <row r="10" spans="1:15" ht="18.75" x14ac:dyDescent="0.3">
      <c r="A10" s="1" t="s">
        <v>6</v>
      </c>
      <c r="B10" s="2"/>
      <c r="C10" s="6" t="s">
        <v>43</v>
      </c>
      <c r="D10" s="7" t="s">
        <v>8</v>
      </c>
      <c r="E10" s="8">
        <v>6</v>
      </c>
      <c r="F10" s="2"/>
      <c r="G10" s="2"/>
      <c r="H10" s="2"/>
      <c r="I10" s="2"/>
      <c r="J10" s="2"/>
      <c r="K10" s="2"/>
      <c r="L10" s="2"/>
      <c r="M10" s="2"/>
      <c r="N10" s="3"/>
      <c r="O10" s="4"/>
    </row>
    <row r="11" spans="1:15" ht="18.75" x14ac:dyDescent="0.3">
      <c r="A11" s="1" t="s">
        <v>6</v>
      </c>
      <c r="B11" s="2"/>
      <c r="C11" s="6" t="s">
        <v>44</v>
      </c>
      <c r="D11" s="7" t="s">
        <v>8</v>
      </c>
      <c r="E11" s="8">
        <v>5</v>
      </c>
      <c r="F11" s="2" t="s">
        <v>10</v>
      </c>
      <c r="G11" s="2"/>
      <c r="H11" s="2"/>
      <c r="I11" s="2">
        <f>E10+E11+E10*E11/100</f>
        <v>11.3</v>
      </c>
      <c r="J11" s="2"/>
      <c r="K11" s="2"/>
      <c r="L11" s="2"/>
      <c r="M11" s="2"/>
      <c r="N11" s="3"/>
      <c r="O11" s="4"/>
    </row>
    <row r="12" spans="1:15" ht="18.75" x14ac:dyDescent="0.3">
      <c r="A12" s="1" t="s">
        <v>6</v>
      </c>
      <c r="B12" s="2"/>
      <c r="C12" s="6" t="s">
        <v>45</v>
      </c>
      <c r="D12" s="7" t="s">
        <v>8</v>
      </c>
      <c r="E12" s="8">
        <v>4.5</v>
      </c>
      <c r="F12" s="2" t="s">
        <v>12</v>
      </c>
      <c r="G12" s="2"/>
      <c r="H12" s="2"/>
      <c r="I12" s="2">
        <f>+I11+E12+I11*E12/100</f>
        <v>16.308500000000002</v>
      </c>
      <c r="J12" s="2"/>
      <c r="K12" s="2"/>
      <c r="L12" s="2"/>
      <c r="M12" s="2"/>
      <c r="N12" s="3"/>
      <c r="O12" s="4"/>
    </row>
    <row r="13" spans="1:15" ht="18.75" x14ac:dyDescent="0.3">
      <c r="A13" s="1"/>
      <c r="B13" s="2"/>
      <c r="C13" s="6" t="s">
        <v>46</v>
      </c>
      <c r="D13" s="7" t="s">
        <v>8</v>
      </c>
      <c r="E13" s="8">
        <v>7.4</v>
      </c>
      <c r="F13" s="2" t="s">
        <v>47</v>
      </c>
      <c r="G13" s="2"/>
      <c r="H13" s="2"/>
      <c r="I13" s="2">
        <v>24.9</v>
      </c>
      <c r="J13" s="2"/>
      <c r="K13" s="2"/>
      <c r="L13" s="2"/>
      <c r="M13" s="2"/>
      <c r="N13" s="3"/>
      <c r="O13" s="4"/>
    </row>
    <row r="14" spans="1:15" ht="18.75" x14ac:dyDescent="0.3">
      <c r="A14" s="1"/>
      <c r="B14" s="2"/>
      <c r="C14" s="6" t="s">
        <v>48</v>
      </c>
      <c r="D14" s="7" t="s">
        <v>8</v>
      </c>
      <c r="E14" s="8">
        <v>7</v>
      </c>
      <c r="F14" s="2" t="s">
        <v>49</v>
      </c>
      <c r="G14" s="2"/>
      <c r="H14" s="2"/>
      <c r="I14" s="2">
        <v>33.700000000000003</v>
      </c>
      <c r="J14" s="2"/>
      <c r="K14" s="2"/>
      <c r="L14" s="2"/>
      <c r="M14" s="2"/>
      <c r="N14" s="3"/>
      <c r="O14" s="4"/>
    </row>
    <row r="15" spans="1:15" ht="18.75" x14ac:dyDescent="0.3">
      <c r="A15" s="1"/>
      <c r="B15" s="2"/>
      <c r="C15" s="6" t="s">
        <v>50</v>
      </c>
      <c r="D15" s="7" t="s">
        <v>8</v>
      </c>
      <c r="E15" s="8">
        <v>6.2</v>
      </c>
      <c r="F15" s="2" t="s">
        <v>51</v>
      </c>
      <c r="G15" s="2"/>
      <c r="H15" s="2"/>
      <c r="I15" s="2">
        <v>41.9</v>
      </c>
      <c r="J15" s="2"/>
      <c r="K15" s="2"/>
      <c r="L15" s="2"/>
      <c r="M15" s="2"/>
      <c r="N15" s="3"/>
      <c r="O15" s="4"/>
    </row>
    <row r="16" spans="1:15" ht="18" x14ac:dyDescent="0.25">
      <c r="A16" s="1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4"/>
    </row>
    <row r="17" spans="1:15" ht="18" x14ac:dyDescent="0.25">
      <c r="A17" s="1" t="s">
        <v>52</v>
      </c>
      <c r="B17" s="2"/>
      <c r="C17" s="2"/>
      <c r="D17" s="16" t="s">
        <v>50</v>
      </c>
      <c r="E17" s="9">
        <v>43</v>
      </c>
      <c r="F17" s="2"/>
      <c r="G17" s="2"/>
      <c r="H17" s="2"/>
      <c r="I17" s="2"/>
      <c r="J17" s="2"/>
      <c r="K17" s="2"/>
      <c r="L17" s="2"/>
      <c r="M17" s="2"/>
      <c r="N17" s="3"/>
      <c r="O17" s="4"/>
    </row>
    <row r="18" spans="1:15" ht="18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4"/>
    </row>
    <row r="19" spans="1:15" ht="18" x14ac:dyDescent="0.25">
      <c r="A19" s="1" t="s">
        <v>15</v>
      </c>
      <c r="B19" s="2"/>
      <c r="C19" s="2"/>
      <c r="D19" s="2"/>
      <c r="E19" s="2"/>
      <c r="F19" s="2">
        <v>1.1000000000000001</v>
      </c>
      <c r="G19" s="2"/>
      <c r="H19" s="2"/>
      <c r="I19" s="2"/>
      <c r="J19" s="2"/>
      <c r="K19" s="2"/>
      <c r="L19" s="2"/>
      <c r="M19" s="2"/>
      <c r="N19" s="3"/>
      <c r="O19" s="4"/>
    </row>
    <row r="20" spans="1:15" ht="18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4"/>
    </row>
    <row r="21" spans="1:15" ht="18" x14ac:dyDescent="0.25">
      <c r="A21" s="10" t="s">
        <v>16</v>
      </c>
      <c r="B21" s="11"/>
      <c r="C21" s="11"/>
      <c r="D21" s="11"/>
      <c r="E21" s="11"/>
      <c r="F21" s="11"/>
      <c r="G21" s="2"/>
      <c r="H21" s="2"/>
      <c r="I21" s="2"/>
      <c r="J21" s="2"/>
      <c r="K21" s="2"/>
      <c r="L21" s="2"/>
      <c r="M21" s="2"/>
      <c r="N21" s="3"/>
      <c r="O21" s="4"/>
    </row>
    <row r="22" spans="1:15" ht="18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4"/>
    </row>
    <row r="23" spans="1:15" ht="18" x14ac:dyDescent="0.25">
      <c r="A23" s="1" t="s">
        <v>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4"/>
    </row>
    <row r="24" spans="1:15" ht="18" x14ac:dyDescent="0.25">
      <c r="A24" s="1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</row>
    <row r="25" spans="1:15" ht="18.75" x14ac:dyDescent="0.3">
      <c r="A25" s="1" t="s">
        <v>19</v>
      </c>
      <c r="B25" s="2"/>
      <c r="C25" s="17" t="str">
        <f t="shared" ref="C25:D27" si="0">C10</f>
        <v>abril</v>
      </c>
      <c r="D25" s="2" t="str">
        <f t="shared" si="0"/>
        <v>es:</v>
      </c>
      <c r="E25" s="2">
        <f>+E10/2</f>
        <v>3</v>
      </c>
      <c r="F25" s="2"/>
      <c r="G25" s="2"/>
      <c r="H25" s="2"/>
      <c r="I25" s="2"/>
      <c r="J25" s="2"/>
      <c r="K25" s="2"/>
      <c r="L25" s="2"/>
      <c r="M25" s="2"/>
      <c r="N25" s="3"/>
      <c r="O25" s="4"/>
    </row>
    <row r="26" spans="1:15" ht="18.75" x14ac:dyDescent="0.3">
      <c r="A26" s="1" t="s">
        <v>19</v>
      </c>
      <c r="B26" s="2"/>
      <c r="C26" s="17" t="str">
        <f t="shared" si="0"/>
        <v>mayo</v>
      </c>
      <c r="D26" s="2" t="str">
        <f t="shared" si="0"/>
        <v>es:</v>
      </c>
      <c r="E26" s="2">
        <f>+(E10+I11)/2</f>
        <v>8.65</v>
      </c>
      <c r="F26" s="2"/>
      <c r="G26" s="2" t="s">
        <v>20</v>
      </c>
      <c r="H26" s="13"/>
      <c r="I26" s="2"/>
      <c r="J26" s="2"/>
      <c r="K26" s="2"/>
      <c r="L26" s="2"/>
      <c r="M26" s="2"/>
      <c r="O26" s="4"/>
    </row>
    <row r="27" spans="1:15" ht="18.75" x14ac:dyDescent="0.3">
      <c r="A27" s="1" t="s">
        <v>19</v>
      </c>
      <c r="B27" s="2"/>
      <c r="C27" s="17" t="str">
        <f t="shared" si="0"/>
        <v>junio</v>
      </c>
      <c r="D27" s="2" t="str">
        <f t="shared" si="0"/>
        <v>es:</v>
      </c>
      <c r="E27" s="2">
        <f>+(I11+I12)/2</f>
        <v>13.804250000000001</v>
      </c>
      <c r="F27" s="2"/>
      <c r="G27" s="2" t="s">
        <v>21</v>
      </c>
      <c r="I27" s="2"/>
      <c r="J27" s="2"/>
      <c r="K27" s="2"/>
      <c r="L27" s="2"/>
      <c r="M27" s="2"/>
      <c r="O27" s="4"/>
    </row>
    <row r="28" spans="1:15" ht="18.75" x14ac:dyDescent="0.3">
      <c r="A28" s="1" t="s">
        <v>19</v>
      </c>
      <c r="B28" s="2"/>
      <c r="C28" s="17" t="s">
        <v>46</v>
      </c>
      <c r="D28" s="2" t="s">
        <v>8</v>
      </c>
      <c r="E28" s="2">
        <v>20.6</v>
      </c>
      <c r="F28" s="2"/>
      <c r="G28" s="2" t="s">
        <v>54</v>
      </c>
      <c r="I28" s="2"/>
      <c r="J28" s="2"/>
      <c r="K28" s="2"/>
      <c r="L28" s="2"/>
      <c r="M28" s="2"/>
      <c r="O28" s="4"/>
    </row>
    <row r="29" spans="1:15" ht="18.75" x14ac:dyDescent="0.3">
      <c r="A29" s="1" t="s">
        <v>19</v>
      </c>
      <c r="B29" s="2"/>
      <c r="C29" s="17" t="s">
        <v>48</v>
      </c>
      <c r="D29" s="2" t="s">
        <v>8</v>
      </c>
      <c r="E29" s="2">
        <v>29.3</v>
      </c>
      <c r="F29" s="2"/>
      <c r="G29" s="2" t="s">
        <v>55</v>
      </c>
      <c r="I29" s="2"/>
      <c r="J29" s="2"/>
      <c r="K29" s="2"/>
      <c r="L29" s="2"/>
      <c r="M29" s="2"/>
      <c r="O29" s="4"/>
    </row>
    <row r="30" spans="1:15" ht="18.75" x14ac:dyDescent="0.3">
      <c r="A30" s="1" t="s">
        <v>19</v>
      </c>
      <c r="B30" s="2"/>
      <c r="C30" s="17" t="s">
        <v>50</v>
      </c>
      <c r="D30" s="2" t="s">
        <v>8</v>
      </c>
      <c r="E30" s="2">
        <v>37.799999999999997</v>
      </c>
      <c r="F30" s="2"/>
      <c r="G30" s="2" t="s">
        <v>56</v>
      </c>
      <c r="I30" s="2"/>
      <c r="J30" s="2"/>
      <c r="K30" s="2"/>
      <c r="L30" s="2"/>
      <c r="M30" s="2"/>
      <c r="O30" s="4"/>
    </row>
    <row r="31" spans="1:15" ht="18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4"/>
    </row>
    <row r="32" spans="1:15" ht="18" x14ac:dyDescent="0.25">
      <c r="A32" s="1" t="s">
        <v>57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4"/>
    </row>
    <row r="33" spans="1:15" ht="18" x14ac:dyDescent="0.25">
      <c r="A33" s="1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4"/>
    </row>
    <row r="34" spans="1:15" ht="18" x14ac:dyDescent="0.25">
      <c r="A34" s="1" t="s">
        <v>58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4"/>
    </row>
    <row r="35" spans="1:15" ht="18" x14ac:dyDescent="0.25">
      <c r="A35" s="1" t="s">
        <v>24</v>
      </c>
      <c r="B35" s="16" t="s">
        <v>43</v>
      </c>
      <c r="C35" s="2" t="s">
        <v>59</v>
      </c>
      <c r="D35" s="16" t="s">
        <v>44</v>
      </c>
      <c r="E35" s="2" t="s">
        <v>59</v>
      </c>
      <c r="F35" s="16" t="s">
        <v>45</v>
      </c>
      <c r="G35" s="7" t="s">
        <v>59</v>
      </c>
      <c r="H35" s="16" t="s">
        <v>46</v>
      </c>
      <c r="I35" s="2" t="s">
        <v>60</v>
      </c>
      <c r="J35" s="16" t="s">
        <v>48</v>
      </c>
      <c r="K35" s="2">
        <f>100+E17</f>
        <v>143</v>
      </c>
      <c r="L35" s="2" t="s">
        <v>27</v>
      </c>
      <c r="M35" s="16" t="s">
        <v>50</v>
      </c>
      <c r="N35" s="2" t="s">
        <v>30</v>
      </c>
      <c r="O35" s="19">
        <f>500+K35</f>
        <v>643</v>
      </c>
    </row>
    <row r="36" spans="1:15" ht="18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4"/>
    </row>
    <row r="37" spans="1:15" ht="18" x14ac:dyDescent="0.25">
      <c r="A37" s="1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4"/>
    </row>
    <row r="38" spans="1:15" ht="18" x14ac:dyDescent="0.25">
      <c r="A38" s="20">
        <v>103</v>
      </c>
      <c r="B38" s="2"/>
      <c r="C38" s="16">
        <v>108.7</v>
      </c>
      <c r="D38" s="2"/>
      <c r="E38" s="16">
        <v>113.8</v>
      </c>
      <c r="F38" s="2"/>
      <c r="G38" s="16">
        <v>120.6</v>
      </c>
      <c r="H38" s="2"/>
      <c r="I38" s="16">
        <v>129.30000000000001</v>
      </c>
      <c r="J38" s="2"/>
      <c r="K38" s="16">
        <v>137.80000000000001</v>
      </c>
      <c r="L38" s="2"/>
      <c r="M38" s="2"/>
      <c r="N38" s="2" t="s">
        <v>30</v>
      </c>
      <c r="O38" s="19">
        <f>A38+C38+E38+G38+I38+K38</f>
        <v>713.2</v>
      </c>
    </row>
    <row r="39" spans="1:15" ht="18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4"/>
    </row>
    <row r="40" spans="1:15" ht="18" x14ac:dyDescent="0.25">
      <c r="A40" s="1" t="s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4"/>
    </row>
    <row r="41" spans="1:15" ht="18" x14ac:dyDescent="0.25">
      <c r="A41" s="1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4"/>
    </row>
    <row r="42" spans="1:15" ht="18.75" x14ac:dyDescent="0.3">
      <c r="A42" s="1" t="s">
        <v>61</v>
      </c>
      <c r="B42" s="2"/>
      <c r="C42" s="2"/>
      <c r="D42" s="2"/>
      <c r="E42" s="6" t="s">
        <v>50</v>
      </c>
      <c r="F42" s="2" t="s">
        <v>62</v>
      </c>
      <c r="G42" s="2"/>
      <c r="H42" s="2"/>
      <c r="I42" s="2"/>
      <c r="J42" s="2"/>
      <c r="K42" s="2"/>
      <c r="L42" s="2"/>
      <c r="M42" s="2"/>
      <c r="N42" s="3"/>
      <c r="O42" s="4"/>
    </row>
    <row r="43" spans="1:15" ht="18" x14ac:dyDescent="0.25">
      <c r="A43" s="19" t="s">
        <v>35</v>
      </c>
      <c r="B43" s="1">
        <f>+O35-O38</f>
        <v>-70.200000000000045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4"/>
    </row>
    <row r="44" spans="1:15" ht="18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4"/>
    </row>
    <row r="45" spans="1:15" ht="18" x14ac:dyDescent="0.25">
      <c r="A45" s="1" t="s">
        <v>36</v>
      </c>
      <c r="B45" s="2"/>
      <c r="C45" s="2"/>
      <c r="D45" s="7">
        <f>$E$17</f>
        <v>43</v>
      </c>
      <c r="E45" s="2"/>
      <c r="F45" s="2"/>
      <c r="G45" s="2"/>
      <c r="H45" s="2"/>
      <c r="I45" s="2"/>
      <c r="J45" s="2"/>
      <c r="K45" s="2"/>
      <c r="L45" s="2"/>
      <c r="M45" s="2"/>
      <c r="N45" s="3"/>
      <c r="O45" s="4"/>
    </row>
    <row r="46" spans="1:15" ht="18" x14ac:dyDescent="0.25">
      <c r="A46" s="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4"/>
    </row>
    <row r="47" spans="1:15" ht="18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4"/>
    </row>
    <row r="48" spans="1:15" ht="18.75" x14ac:dyDescent="0.3">
      <c r="A48" s="2" t="s">
        <v>38</v>
      </c>
      <c r="B48" s="12"/>
      <c r="C48" s="2" t="s">
        <v>50</v>
      </c>
      <c r="D48" s="2" t="s">
        <v>39</v>
      </c>
      <c r="E48" s="2"/>
      <c r="F48" s="12"/>
      <c r="G48" s="12"/>
      <c r="H48" s="12"/>
      <c r="I48" s="15">
        <f>+O35/O38-1</f>
        <v>-9.8429613011777994E-2</v>
      </c>
      <c r="J48" s="12"/>
      <c r="K48" s="12"/>
      <c r="L48" s="12"/>
      <c r="M48" s="12"/>
      <c r="N48" s="13"/>
    </row>
    <row r="49" spans="1:14" ht="18.75" x14ac:dyDescent="0.3">
      <c r="A49" s="2"/>
      <c r="B49" s="2"/>
      <c r="C49" s="2"/>
      <c r="D49" s="2"/>
      <c r="E49" s="2"/>
      <c r="F49" s="12"/>
      <c r="G49" s="12"/>
      <c r="H49" s="12"/>
      <c r="I49" s="12"/>
      <c r="J49" s="12"/>
      <c r="K49" s="12"/>
      <c r="L49" s="12"/>
      <c r="M49" s="12"/>
      <c r="N49" s="13"/>
    </row>
    <row r="50" spans="1:14" ht="18" x14ac:dyDescent="0.25">
      <c r="A50" s="1" t="s">
        <v>63</v>
      </c>
      <c r="B50" s="2"/>
      <c r="C50" s="2"/>
      <c r="D50" s="2"/>
      <c r="E50" s="2"/>
      <c r="F50" s="2">
        <f>$B$43</f>
        <v>-70.200000000000045</v>
      </c>
    </row>
    <row r="51" spans="1:14" ht="18" x14ac:dyDescent="0.25">
      <c r="A51" s="2" t="s">
        <v>64</v>
      </c>
      <c r="B51" s="2"/>
      <c r="C51" s="2"/>
      <c r="D51" s="16" t="str">
        <f>$C$10</f>
        <v>abril</v>
      </c>
      <c r="E51" s="2"/>
      <c r="F51" s="2"/>
    </row>
  </sheetData>
  <sheetProtection password="CB79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dc:description/>
  <cp:lastModifiedBy>Laura</cp:lastModifiedBy>
  <cp:revision>7</cp:revision>
  <cp:lastPrinted>2022-06-10T01:48:36Z</cp:lastPrinted>
  <dcterms:created xsi:type="dcterms:W3CDTF">2022-06-08T23:24:04Z</dcterms:created>
  <dcterms:modified xsi:type="dcterms:W3CDTF">2023-02-15T14:32:05Z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